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799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Лист1!$A$20:$FH$65</definedName>
  </definedNames>
  <calcPr calcId="145621"/>
</workbook>
</file>

<file path=xl/calcChain.xml><?xml version="1.0" encoding="utf-8"?>
<calcChain xmlns="http://schemas.openxmlformats.org/spreadsheetml/2006/main">
  <c r="N12" i="2" l="1"/>
  <c r="G3" i="2" s="1"/>
  <c r="N9" i="2"/>
  <c r="D8" i="2" s="1"/>
  <c r="N7" i="2"/>
  <c r="D7" i="2" s="1"/>
  <c r="N5" i="2"/>
  <c r="D6" i="2" s="1"/>
  <c r="N3" i="2"/>
  <c r="D5" i="2" s="1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3" i="2"/>
  <c r="D3" i="2"/>
  <c r="E6" i="2" l="1"/>
  <c r="E5" i="2"/>
  <c r="H3" i="2"/>
  <c r="E8" i="2"/>
  <c r="E7" i="2"/>
</calcChain>
</file>

<file path=xl/sharedStrings.xml><?xml version="1.0" encoding="utf-8"?>
<sst xmlns="http://schemas.openxmlformats.org/spreadsheetml/2006/main" count="255" uniqueCount="112">
  <si>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</si>
  <si>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</si>
  <si>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</si>
  <si>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</si>
  <si>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</si>
  <si>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</si>
  <si>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</si>
  <si>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</si>
  <si>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</si>
  <si>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</si>
  <si>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</si>
  <si>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</si>
  <si>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</si>
  <si>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</si>
  <si>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</si>
  <si>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</si>
  <si>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</si>
  <si>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</si>
  <si>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Оплата по факту оказания услуг.</t>
  </si>
  <si>
    <t>Согласно техническому заданию</t>
  </si>
  <si>
    <t>Запрос котировок</t>
  </si>
  <si>
    <t>Шт.</t>
  </si>
  <si>
    <t>Оплата по факту оказания услуг</t>
  </si>
  <si>
    <t>Выполнение работ по ремонту и техобслуживанию служебного автотранспорта Красноярск</t>
  </si>
  <si>
    <t xml:space="preserve">Согласно техническому заданию </t>
  </si>
  <si>
    <t>Услуги ОСАГО Красноярск</t>
  </si>
  <si>
    <t xml:space="preserve">Поставка хозяйственных товаров 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</si>
  <si>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</si>
  <si>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</si>
  <si>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</si>
  <si>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</si>
  <si>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</si>
  <si>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</si>
  <si>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</si>
  <si>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</si>
  <si>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</si>
  <si>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</si>
  <si>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</si>
  <si>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</si>
  <si>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09604012330019242225</t>
  </si>
  <si>
    <t>09604012330019244225</t>
  </si>
  <si>
    <t>09604012330019244226</t>
  </si>
  <si>
    <t>Выполнение работ по ремонту и техобслуживанию служебного автотранспорта ТО Абакан</t>
  </si>
  <si>
    <t>шт.</t>
  </si>
  <si>
    <t>66.03.21.00</t>
  </si>
  <si>
    <t>66.03</t>
  </si>
  <si>
    <t>Аукцион</t>
  </si>
  <si>
    <t>Конкурс</t>
  </si>
  <si>
    <t>12.2015</t>
  </si>
  <si>
    <t xml:space="preserve">Поставка бумаги для оргтехники </t>
  </si>
  <si>
    <t>на 2015 год</t>
  </si>
  <si>
    <t>08.2015</t>
  </si>
  <si>
    <t>Поставка маркированных конвертов</t>
  </si>
  <si>
    <t>01.2015</t>
  </si>
  <si>
    <t>03.2015</t>
  </si>
  <si>
    <t>02.2015</t>
  </si>
  <si>
    <t>Поставка картриджей к франкировальной машине T-100/1 Optimal</t>
  </si>
  <si>
    <t>Ед. источник</t>
  </si>
  <si>
    <t>09.2015</t>
  </si>
  <si>
    <t>Оказание услуг по подписке печатных изданий на 2-е полугодие 2015 года</t>
  </si>
  <si>
    <t>05.2015</t>
  </si>
  <si>
    <t>04.2015</t>
  </si>
  <si>
    <t>Поставка канцелярии</t>
  </si>
  <si>
    <t>Оказание услуг по подписке печатных изданий на 1-е полугодие 2016 года</t>
  </si>
  <si>
    <t>11.2015</t>
  </si>
  <si>
    <t>Всего закупок</t>
  </si>
  <si>
    <t>количество</t>
  </si>
  <si>
    <t>сумма</t>
  </si>
  <si>
    <t>06.2015</t>
  </si>
  <si>
    <t>07.2015</t>
  </si>
  <si>
    <t>10.2015</t>
  </si>
  <si>
    <t>вид</t>
  </si>
  <si>
    <t>Цена</t>
  </si>
  <si>
    <t>Прим</t>
  </si>
  <si>
    <t>СМП</t>
  </si>
  <si>
    <t>Выполнение работ по ремонту и техобслуживанию служебного автотранспорта ТО Кызыл</t>
  </si>
  <si>
    <t>Оказание услуг фельдсвязи для ТО в г. Кызыл</t>
  </si>
  <si>
    <t>Поставка автомобильного бензина Аи-95 по литровым талонам  для ТО в г. Кызыл</t>
  </si>
  <si>
    <t>17.23.12.110</t>
  </si>
  <si>
    <t>17.23</t>
  </si>
  <si>
    <t>95.11.10.000</t>
  </si>
  <si>
    <t>95.11</t>
  </si>
  <si>
    <t>18.12.19.190</t>
  </si>
  <si>
    <t>18.12</t>
  </si>
  <si>
    <t>53.20.11.120</t>
  </si>
  <si>
    <t>53.20</t>
  </si>
  <si>
    <t>45.20</t>
  </si>
  <si>
    <t>45.20.11.000</t>
  </si>
  <si>
    <t>19.20</t>
  </si>
  <si>
    <t>19.20.21.120</t>
  </si>
  <si>
    <t>28.25.12.130</t>
  </si>
  <si>
    <t>20.41.31.210</t>
  </si>
  <si>
    <t>20.41</t>
  </si>
  <si>
    <t>17.23.14.110</t>
  </si>
  <si>
    <t>22.29.25.000</t>
  </si>
  <si>
    <t>22.29; 17.23</t>
  </si>
  <si>
    <t>53.10.11.000</t>
  </si>
  <si>
    <t>53.10</t>
  </si>
  <si>
    <t>09604012330019244340</t>
  </si>
  <si>
    <t>Поставка автомобильного бензина Аи-95 по литровым талонам (г. Красноярск)</t>
  </si>
  <si>
    <t>26.20</t>
  </si>
  <si>
    <t>26.20.40.190</t>
  </si>
  <si>
    <t>л</t>
  </si>
  <si>
    <t>09604012330019242340</t>
  </si>
  <si>
    <t>09604012330019244221</t>
  </si>
  <si>
    <t>09604012330019244310</t>
  </si>
  <si>
    <t>28.25</t>
  </si>
  <si>
    <t>Поставка кондиционера</t>
  </si>
  <si>
    <t xml:space="preserve">Оказание услуг по техническому обслуживанию и ремонту оргтехники ТО г. Абакан
</t>
  </si>
  <si>
    <t xml:space="preserve">Поставка конвертов-пакетов почтовых полиэтиленовых </t>
  </si>
  <si>
    <t>Оказание услуг по изготовлению бланков, журналов</t>
  </si>
  <si>
    <r>
      <t>№ 4</t>
    </r>
    <r>
      <rPr>
        <b/>
        <sz val="11"/>
        <color theme="1"/>
        <rFont val="Times New Roman"/>
        <family val="1"/>
        <charset val="204"/>
      </rPr>
      <t xml:space="preserve">-ах от 27.01.2015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</si>
</sst>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0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0" fontId="0" fillId="3" borderId="13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22" zoomScale="90" zoomScaleNormal="90" zoomScaleSheetLayoutView="120" zoomScalePageLayoutView="110" workbookViewId="0">
      <selection activeCell="I28" sqref="I28"/>
    </sheetView>
  </sheetViews>
  <sheetFormatPr defaultRowHeight="15" x14ac:dyDescent="0.25"/>
  <cols>
    <col min="1" max="1" width="18.140625" style="6" customWidth="1"/>
    <col min="2" max="2" width="9.8554687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9.85546875" customWidth="1"/>
    <col min="15" max="15" width="12.5703125" customWidth="1"/>
    <col min="16" max="16" width="21.42578125" customWidth="1"/>
    <col min="18" max="18" width="13.42578125" customWidth="1"/>
  </cols>
  <sheetData>
    <row r="1" spans="1:15" x14ac:dyDescent="0.25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x14ac:dyDescent="0.25">
      <c r="A2" s="68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x14ac:dyDescent="0.25">
      <c r="A3" s="68" t="s">
        <v>111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0"/>
    </row>
    <row r="5" spans="1:15" x14ac:dyDescent="0.25">
      <c r="A5" s="4"/>
    </row>
    <row r="6" spans="1:15" x14ac:dyDescent="0.2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5" x14ac:dyDescent="0.25">
      <c r="A7" s="70" t="s">
        <v>30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5" x14ac:dyDescent="0.25">
      <c r="A8" s="70" t="s">
        <v>50</v>
      </c>
      <c r="B8" s="71">
        <v>2014</v>
      </c>
      <c r="C8" s="71" t="s">
        <v>31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1"/>
    </row>
    <row r="10" spans="1:15" ht="30" customHeight="1" x14ac:dyDescent="0.25">
      <c r="A10" s="63" t="s">
        <v>32</v>
      </c>
      <c r="B10" s="64"/>
      <c r="C10" s="64"/>
      <c r="D10" s="64"/>
      <c r="E10" s="63" t="s">
        <v>33</v>
      </c>
      <c r="F10" s="72"/>
      <c r="G10" s="72"/>
      <c r="H10" s="72"/>
      <c r="I10" s="72"/>
      <c r="J10" s="72"/>
      <c r="K10" s="72"/>
      <c r="L10" s="72"/>
      <c r="M10" s="72"/>
      <c r="N10" s="72"/>
    </row>
    <row r="11" spans="1:15" x14ac:dyDescent="0.25">
      <c r="A11" s="63" t="s">
        <v>34</v>
      </c>
      <c r="B11" s="64"/>
      <c r="C11" s="64"/>
      <c r="D11" s="64"/>
      <c r="E11" s="63" t="s">
        <v>35</v>
      </c>
      <c r="F11" s="64"/>
      <c r="G11" s="64"/>
      <c r="H11" s="64"/>
      <c r="I11" s="64"/>
      <c r="J11" s="64"/>
      <c r="K11" s="64"/>
      <c r="L11" s="64"/>
      <c r="M11" s="64"/>
      <c r="N11" s="64"/>
    </row>
    <row r="12" spans="1:15" x14ac:dyDescent="0.25">
      <c r="A12" s="63" t="s">
        <v>36</v>
      </c>
      <c r="B12" s="64"/>
      <c r="C12" s="64"/>
      <c r="D12" s="64"/>
      <c r="E12" s="66">
        <v>2463067454</v>
      </c>
      <c r="F12" s="67"/>
      <c r="G12" s="67"/>
      <c r="H12" s="67"/>
      <c r="I12" s="67"/>
      <c r="J12" s="67"/>
      <c r="K12" s="67"/>
      <c r="L12" s="67"/>
      <c r="M12" s="67"/>
      <c r="N12" s="67"/>
    </row>
    <row r="13" spans="1:15" x14ac:dyDescent="0.25">
      <c r="A13" s="63" t="s">
        <v>37</v>
      </c>
      <c r="B13" s="64"/>
      <c r="C13" s="64"/>
      <c r="D13" s="64"/>
      <c r="E13" s="66">
        <v>246301001</v>
      </c>
      <c r="F13" s="67"/>
      <c r="G13" s="67"/>
      <c r="H13" s="67"/>
      <c r="I13" s="67"/>
      <c r="J13" s="67"/>
      <c r="K13" s="67"/>
      <c r="L13" s="67"/>
      <c r="M13" s="67"/>
      <c r="N13" s="67"/>
    </row>
    <row r="14" spans="1:15" x14ac:dyDescent="0.25">
      <c r="A14" s="63" t="s">
        <v>38</v>
      </c>
      <c r="B14" s="64"/>
      <c r="C14" s="64"/>
      <c r="D14" s="64"/>
      <c r="E14" s="66">
        <v>4401371000</v>
      </c>
      <c r="F14" s="67"/>
      <c r="G14" s="67"/>
      <c r="H14" s="67"/>
      <c r="I14" s="67"/>
      <c r="J14" s="67"/>
      <c r="K14" s="67"/>
      <c r="L14" s="67"/>
      <c r="M14" s="67"/>
      <c r="N14" s="67"/>
    </row>
    <row r="15" spans="1:15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5" x14ac:dyDescent="0.25">
      <c r="A16" s="75" t="s">
        <v>0</v>
      </c>
      <c r="B16" s="65" t="s">
        <v>1</v>
      </c>
      <c r="C16" s="65" t="s">
        <v>2</v>
      </c>
      <c r="D16" s="65" t="s">
        <v>3</v>
      </c>
      <c r="E16" s="65"/>
      <c r="F16" s="65"/>
      <c r="G16" s="65"/>
      <c r="H16" s="65"/>
      <c r="I16" s="65"/>
      <c r="J16" s="65"/>
      <c r="K16" s="65"/>
      <c r="L16" s="65"/>
      <c r="M16" s="65" t="s">
        <v>4</v>
      </c>
      <c r="N16" s="65" t="s">
        <v>5</v>
      </c>
      <c r="O16" s="78"/>
    </row>
    <row r="17" spans="1:16" ht="47.25" customHeight="1" x14ac:dyDescent="0.25">
      <c r="A17" s="75"/>
      <c r="B17" s="65"/>
      <c r="C17" s="65"/>
      <c r="D17" s="65" t="s">
        <v>6</v>
      </c>
      <c r="E17" s="65" t="s">
        <v>7</v>
      </c>
      <c r="F17" s="65" t="s">
        <v>8</v>
      </c>
      <c r="G17" s="65" t="s">
        <v>9</v>
      </c>
      <c r="H17" s="65" t="s">
        <v>10</v>
      </c>
      <c r="I17" s="65" t="s">
        <v>11</v>
      </c>
      <c r="J17" s="74" t="s">
        <v>12</v>
      </c>
      <c r="K17" s="65" t="s">
        <v>13</v>
      </c>
      <c r="L17" s="65"/>
      <c r="M17" s="65"/>
      <c r="N17" s="65"/>
      <c r="O17" s="78"/>
    </row>
    <row r="18" spans="1:16" ht="36" x14ac:dyDescent="0.25">
      <c r="A18" s="75"/>
      <c r="B18" s="65"/>
      <c r="C18" s="65"/>
      <c r="D18" s="65"/>
      <c r="E18" s="65"/>
      <c r="F18" s="65"/>
      <c r="G18" s="65"/>
      <c r="H18" s="65"/>
      <c r="I18" s="65"/>
      <c r="J18" s="74"/>
      <c r="K18" s="3" t="s">
        <v>14</v>
      </c>
      <c r="L18" s="65" t="s">
        <v>16</v>
      </c>
      <c r="M18" s="65"/>
      <c r="N18" s="65"/>
      <c r="O18" s="78"/>
    </row>
    <row r="19" spans="1:16" ht="25.5" customHeight="1" x14ac:dyDescent="0.25">
      <c r="A19" s="75"/>
      <c r="B19" s="65"/>
      <c r="C19" s="65"/>
      <c r="D19" s="65"/>
      <c r="E19" s="65"/>
      <c r="F19" s="65"/>
      <c r="G19" s="65"/>
      <c r="H19" s="65"/>
      <c r="I19" s="65"/>
      <c r="J19" s="74"/>
      <c r="K19" s="3" t="s">
        <v>15</v>
      </c>
      <c r="L19" s="65"/>
      <c r="M19" s="65"/>
      <c r="N19" s="65"/>
      <c r="O19" s="78"/>
    </row>
    <row r="20" spans="1:16" ht="13.5" customHeight="1" x14ac:dyDescent="0.25">
      <c r="A20" s="23" t="s">
        <v>0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22" t="s">
        <v>72</v>
      </c>
      <c r="J20" s="15">
        <v>10</v>
      </c>
      <c r="K20" s="14">
        <v>11</v>
      </c>
      <c r="L20" s="14">
        <v>12</v>
      </c>
      <c r="M20" s="22" t="s">
        <v>71</v>
      </c>
      <c r="N20" s="62" t="s">
        <v>73</v>
      </c>
      <c r="O20" s="79"/>
    </row>
    <row r="21" spans="1:16" ht="34.5" customHeight="1" x14ac:dyDescent="0.25">
      <c r="A21" s="16" t="s">
        <v>98</v>
      </c>
      <c r="B21" s="54" t="s">
        <v>79</v>
      </c>
      <c r="C21" s="18" t="s">
        <v>78</v>
      </c>
      <c r="D21" s="8"/>
      <c r="E21" s="59" t="s">
        <v>109</v>
      </c>
      <c r="F21" s="8" t="s">
        <v>24</v>
      </c>
      <c r="G21" s="8" t="s">
        <v>21</v>
      </c>
      <c r="H21" s="8">
        <v>1200</v>
      </c>
      <c r="I21" s="12">
        <v>15000</v>
      </c>
      <c r="J21" s="8" t="s">
        <v>18</v>
      </c>
      <c r="K21" s="9" t="s">
        <v>55</v>
      </c>
      <c r="L21" s="9" t="s">
        <v>48</v>
      </c>
      <c r="M21" s="8" t="s">
        <v>46</v>
      </c>
      <c r="N21" s="10" t="s">
        <v>74</v>
      </c>
      <c r="O21" s="80"/>
      <c r="P21" s="13"/>
    </row>
    <row r="22" spans="1:16" ht="34.5" customHeight="1" x14ac:dyDescent="0.25">
      <c r="A22" s="56" t="s">
        <v>103</v>
      </c>
      <c r="B22" s="58" t="s">
        <v>100</v>
      </c>
      <c r="C22" s="57" t="s">
        <v>101</v>
      </c>
      <c r="D22" s="49"/>
      <c r="E22" s="59" t="s">
        <v>56</v>
      </c>
      <c r="F22" s="8" t="s">
        <v>24</v>
      </c>
      <c r="G22" s="8" t="s">
        <v>21</v>
      </c>
      <c r="H22" s="8">
        <v>15</v>
      </c>
      <c r="I22" s="12">
        <v>20000</v>
      </c>
      <c r="J22" s="8" t="s">
        <v>18</v>
      </c>
      <c r="K22" s="9" t="s">
        <v>54</v>
      </c>
      <c r="L22" s="9" t="s">
        <v>48</v>
      </c>
      <c r="M22" s="8" t="s">
        <v>46</v>
      </c>
      <c r="N22" s="47" t="s">
        <v>74</v>
      </c>
      <c r="O22" s="81"/>
      <c r="P22" s="13"/>
    </row>
    <row r="23" spans="1:16" ht="44.25" customHeight="1" x14ac:dyDescent="0.25">
      <c r="A23" s="17" t="s">
        <v>39</v>
      </c>
      <c r="B23" s="18" t="s">
        <v>81</v>
      </c>
      <c r="C23" s="18" t="s">
        <v>80</v>
      </c>
      <c r="D23" s="18"/>
      <c r="E23" s="60" t="s">
        <v>108</v>
      </c>
      <c r="F23" s="18" t="s">
        <v>19</v>
      </c>
      <c r="G23" s="18" t="s">
        <v>17</v>
      </c>
      <c r="H23" s="18">
        <v>10</v>
      </c>
      <c r="I23" s="19">
        <v>50000</v>
      </c>
      <c r="J23" s="18" t="s">
        <v>22</v>
      </c>
      <c r="K23" s="9" t="s">
        <v>55</v>
      </c>
      <c r="L23" s="9" t="s">
        <v>48</v>
      </c>
      <c r="M23" s="8" t="s">
        <v>46</v>
      </c>
      <c r="N23" s="18" t="s">
        <v>74</v>
      </c>
      <c r="O23" s="82"/>
      <c r="P23" s="13"/>
    </row>
    <row r="24" spans="1:16" ht="34.5" customHeight="1" x14ac:dyDescent="0.25">
      <c r="A24" s="17" t="s">
        <v>98</v>
      </c>
      <c r="B24" s="17" t="s">
        <v>83</v>
      </c>
      <c r="C24" s="18" t="s">
        <v>82</v>
      </c>
      <c r="D24" s="52"/>
      <c r="E24" s="60" t="s">
        <v>110</v>
      </c>
      <c r="F24" s="18" t="s">
        <v>19</v>
      </c>
      <c r="G24" s="18" t="s">
        <v>21</v>
      </c>
      <c r="H24" s="18">
        <v>1</v>
      </c>
      <c r="I24" s="55">
        <v>60000</v>
      </c>
      <c r="J24" s="18" t="s">
        <v>22</v>
      </c>
      <c r="K24" s="9" t="s">
        <v>55</v>
      </c>
      <c r="L24" s="9" t="s">
        <v>48</v>
      </c>
      <c r="M24" s="8" t="s">
        <v>46</v>
      </c>
      <c r="N24" s="18" t="s">
        <v>74</v>
      </c>
      <c r="O24" s="82"/>
      <c r="P24" s="13"/>
    </row>
    <row r="25" spans="1:16" ht="34.5" customHeight="1" x14ac:dyDescent="0.25">
      <c r="A25" s="17" t="s">
        <v>104</v>
      </c>
      <c r="B25" s="18" t="s">
        <v>85</v>
      </c>
      <c r="C25" s="18" t="s">
        <v>84</v>
      </c>
      <c r="D25" s="52"/>
      <c r="E25" s="60" t="s">
        <v>76</v>
      </c>
      <c r="F25" s="18"/>
      <c r="G25" s="18" t="s">
        <v>17</v>
      </c>
      <c r="H25" s="18">
        <v>12</v>
      </c>
      <c r="I25" s="19">
        <v>7920</v>
      </c>
      <c r="J25" s="18" t="s">
        <v>22</v>
      </c>
      <c r="K25" s="9" t="s">
        <v>55</v>
      </c>
      <c r="L25" s="9" t="s">
        <v>48</v>
      </c>
      <c r="M25" s="8" t="s">
        <v>57</v>
      </c>
      <c r="N25" s="18"/>
      <c r="O25" s="82"/>
      <c r="P25" s="13"/>
    </row>
    <row r="26" spans="1:16" ht="44.25" customHeight="1" x14ac:dyDescent="0.25">
      <c r="A26" s="9" t="s">
        <v>40</v>
      </c>
      <c r="B26" s="10" t="s">
        <v>86</v>
      </c>
      <c r="C26" s="10" t="s">
        <v>87</v>
      </c>
      <c r="D26" s="53"/>
      <c r="E26" s="61" t="s">
        <v>23</v>
      </c>
      <c r="F26" s="8" t="s">
        <v>19</v>
      </c>
      <c r="G26" s="8" t="s">
        <v>17</v>
      </c>
      <c r="H26" s="8">
        <v>10</v>
      </c>
      <c r="I26" s="11">
        <v>120000</v>
      </c>
      <c r="J26" s="8" t="s">
        <v>18</v>
      </c>
      <c r="K26" s="9" t="s">
        <v>55</v>
      </c>
      <c r="L26" s="9" t="s">
        <v>48</v>
      </c>
      <c r="M26" s="8" t="s">
        <v>46</v>
      </c>
      <c r="N26" s="47" t="s">
        <v>74</v>
      </c>
      <c r="O26" s="81"/>
      <c r="P26" s="13"/>
    </row>
    <row r="27" spans="1:16" ht="43.5" customHeight="1" x14ac:dyDescent="0.25">
      <c r="A27" s="9" t="s">
        <v>40</v>
      </c>
      <c r="B27" s="10" t="s">
        <v>86</v>
      </c>
      <c r="C27" s="10" t="s">
        <v>87</v>
      </c>
      <c r="D27" s="53"/>
      <c r="E27" s="61" t="s">
        <v>42</v>
      </c>
      <c r="F27" s="8" t="s">
        <v>19</v>
      </c>
      <c r="G27" s="8" t="s">
        <v>17</v>
      </c>
      <c r="H27" s="8">
        <v>10</v>
      </c>
      <c r="I27" s="11">
        <v>25000</v>
      </c>
      <c r="J27" s="8" t="s">
        <v>18</v>
      </c>
      <c r="K27" s="9" t="s">
        <v>55</v>
      </c>
      <c r="L27" s="9" t="s">
        <v>48</v>
      </c>
      <c r="M27" s="8" t="s">
        <v>46</v>
      </c>
      <c r="N27" s="47" t="s">
        <v>74</v>
      </c>
      <c r="O27" s="81"/>
      <c r="P27" s="13"/>
    </row>
    <row r="28" spans="1:16" ht="44.25" customHeight="1" x14ac:dyDescent="0.25">
      <c r="A28" s="9" t="s">
        <v>40</v>
      </c>
      <c r="B28" s="10" t="s">
        <v>86</v>
      </c>
      <c r="C28" s="10" t="s">
        <v>87</v>
      </c>
      <c r="D28" s="53"/>
      <c r="E28" s="61" t="s">
        <v>75</v>
      </c>
      <c r="F28" s="8" t="s">
        <v>19</v>
      </c>
      <c r="G28" s="8" t="s">
        <v>17</v>
      </c>
      <c r="H28" s="8">
        <v>10</v>
      </c>
      <c r="I28" s="11">
        <v>50000</v>
      </c>
      <c r="J28" s="8" t="s">
        <v>18</v>
      </c>
      <c r="K28" s="9" t="s">
        <v>55</v>
      </c>
      <c r="L28" s="9" t="s">
        <v>48</v>
      </c>
      <c r="M28" s="8" t="s">
        <v>46</v>
      </c>
      <c r="N28" s="47" t="s">
        <v>74</v>
      </c>
      <c r="O28" s="81"/>
    </row>
    <row r="29" spans="1:16" ht="34.5" customHeight="1" x14ac:dyDescent="0.25">
      <c r="A29" s="9" t="s">
        <v>41</v>
      </c>
      <c r="B29" s="18" t="s">
        <v>45</v>
      </c>
      <c r="C29" s="18" t="s">
        <v>44</v>
      </c>
      <c r="D29" s="53"/>
      <c r="E29" s="61" t="s">
        <v>25</v>
      </c>
      <c r="F29" s="8" t="s">
        <v>24</v>
      </c>
      <c r="G29" s="8" t="s">
        <v>21</v>
      </c>
      <c r="H29" s="8">
        <v>1</v>
      </c>
      <c r="I29" s="11">
        <v>130000</v>
      </c>
      <c r="J29" s="8" t="s">
        <v>18</v>
      </c>
      <c r="K29" s="9" t="s">
        <v>55</v>
      </c>
      <c r="L29" s="9" t="s">
        <v>48</v>
      </c>
      <c r="M29" s="8" t="s">
        <v>47</v>
      </c>
      <c r="N29" s="8"/>
      <c r="O29" s="83"/>
      <c r="P29" s="13"/>
    </row>
    <row r="30" spans="1:16" ht="34.5" customHeight="1" x14ac:dyDescent="0.25">
      <c r="A30" s="9" t="s">
        <v>98</v>
      </c>
      <c r="B30" s="54" t="s">
        <v>88</v>
      </c>
      <c r="C30" s="18" t="s">
        <v>89</v>
      </c>
      <c r="D30" s="8"/>
      <c r="E30" s="59" t="s">
        <v>77</v>
      </c>
      <c r="F30" s="8" t="s">
        <v>24</v>
      </c>
      <c r="G30" s="8" t="s">
        <v>102</v>
      </c>
      <c r="H30" s="8">
        <v>5200</v>
      </c>
      <c r="I30" s="11">
        <v>189280</v>
      </c>
      <c r="J30" s="8" t="s">
        <v>18</v>
      </c>
      <c r="K30" s="9" t="s">
        <v>55</v>
      </c>
      <c r="L30" s="9" t="s">
        <v>48</v>
      </c>
      <c r="M30" s="8" t="s">
        <v>46</v>
      </c>
      <c r="N30" s="8"/>
      <c r="O30" s="82"/>
      <c r="P30" s="13"/>
    </row>
    <row r="31" spans="1:16" ht="34.5" customHeight="1" x14ac:dyDescent="0.25">
      <c r="A31" s="17" t="s">
        <v>105</v>
      </c>
      <c r="B31" s="18" t="s">
        <v>106</v>
      </c>
      <c r="C31" s="18" t="s">
        <v>90</v>
      </c>
      <c r="D31" s="18"/>
      <c r="E31" s="60" t="s">
        <v>107</v>
      </c>
      <c r="F31" s="8" t="s">
        <v>19</v>
      </c>
      <c r="G31" s="8" t="s">
        <v>43</v>
      </c>
      <c r="H31" s="10">
        <v>1</v>
      </c>
      <c r="I31" s="19">
        <v>40000</v>
      </c>
      <c r="J31" s="8" t="s">
        <v>18</v>
      </c>
      <c r="K31" s="9" t="s">
        <v>54</v>
      </c>
      <c r="L31" s="9" t="s">
        <v>48</v>
      </c>
      <c r="M31" s="8" t="s">
        <v>46</v>
      </c>
      <c r="N31" s="18" t="s">
        <v>74</v>
      </c>
      <c r="O31" s="82"/>
      <c r="P31" s="13"/>
    </row>
    <row r="32" spans="1:16" ht="34.5" customHeight="1" x14ac:dyDescent="0.25">
      <c r="A32" s="9" t="s">
        <v>98</v>
      </c>
      <c r="B32" s="18" t="s">
        <v>92</v>
      </c>
      <c r="C32" s="18" t="s">
        <v>91</v>
      </c>
      <c r="D32" s="8"/>
      <c r="E32" s="59" t="s">
        <v>26</v>
      </c>
      <c r="F32" s="8" t="s">
        <v>24</v>
      </c>
      <c r="G32" s="8" t="s">
        <v>21</v>
      </c>
      <c r="H32" s="8">
        <v>1</v>
      </c>
      <c r="I32" s="11">
        <v>120000</v>
      </c>
      <c r="J32" s="8" t="s">
        <v>18</v>
      </c>
      <c r="K32" s="9" t="s">
        <v>61</v>
      </c>
      <c r="L32" s="9" t="s">
        <v>48</v>
      </c>
      <c r="M32" s="8" t="s">
        <v>46</v>
      </c>
      <c r="N32" s="8" t="s">
        <v>74</v>
      </c>
      <c r="O32" s="82"/>
      <c r="P32" s="13"/>
    </row>
    <row r="33" spans="1:16" ht="34.5" customHeight="1" x14ac:dyDescent="0.25">
      <c r="A33" s="16" t="s">
        <v>98</v>
      </c>
      <c r="B33" s="54" t="s">
        <v>79</v>
      </c>
      <c r="C33" s="18" t="s">
        <v>93</v>
      </c>
      <c r="D33" s="8"/>
      <c r="E33" s="59" t="s">
        <v>49</v>
      </c>
      <c r="F33" s="8" t="s">
        <v>24</v>
      </c>
      <c r="G33" s="8" t="s">
        <v>21</v>
      </c>
      <c r="H33" s="10">
        <v>1</v>
      </c>
      <c r="I33" s="12">
        <v>80000</v>
      </c>
      <c r="J33" s="8" t="s">
        <v>18</v>
      </c>
      <c r="K33" s="9" t="s">
        <v>61</v>
      </c>
      <c r="L33" s="9" t="s">
        <v>48</v>
      </c>
      <c r="M33" s="8" t="s">
        <v>46</v>
      </c>
      <c r="N33" s="8" t="s">
        <v>74</v>
      </c>
      <c r="O33" s="82"/>
      <c r="P33" s="13"/>
    </row>
    <row r="34" spans="1:16" ht="34.5" customHeight="1" x14ac:dyDescent="0.25">
      <c r="A34" s="9" t="s">
        <v>98</v>
      </c>
      <c r="B34" s="18" t="s">
        <v>95</v>
      </c>
      <c r="C34" s="18" t="s">
        <v>94</v>
      </c>
      <c r="D34" s="8"/>
      <c r="E34" s="59" t="s">
        <v>62</v>
      </c>
      <c r="F34" s="8" t="s">
        <v>24</v>
      </c>
      <c r="G34" s="8" t="s">
        <v>21</v>
      </c>
      <c r="H34" s="8">
        <v>1</v>
      </c>
      <c r="I34" s="11">
        <v>60000</v>
      </c>
      <c r="J34" s="8" t="s">
        <v>18</v>
      </c>
      <c r="K34" s="9" t="s">
        <v>61</v>
      </c>
      <c r="L34" s="9" t="s">
        <v>48</v>
      </c>
      <c r="M34" s="8" t="s">
        <v>46</v>
      </c>
      <c r="N34" s="8" t="s">
        <v>74</v>
      </c>
      <c r="O34" s="82"/>
      <c r="P34" s="13"/>
    </row>
    <row r="35" spans="1:16" ht="34.5" customHeight="1" x14ac:dyDescent="0.25">
      <c r="A35" s="9" t="s">
        <v>104</v>
      </c>
      <c r="B35" s="18" t="s">
        <v>79</v>
      </c>
      <c r="C35" s="18" t="s">
        <v>78</v>
      </c>
      <c r="D35" s="8"/>
      <c r="E35" s="59" t="s">
        <v>52</v>
      </c>
      <c r="F35" s="8" t="s">
        <v>24</v>
      </c>
      <c r="G35" s="8" t="s">
        <v>21</v>
      </c>
      <c r="H35" s="8">
        <v>10000</v>
      </c>
      <c r="I35" s="11">
        <v>198000</v>
      </c>
      <c r="J35" s="8" t="s">
        <v>18</v>
      </c>
      <c r="K35" s="9" t="s">
        <v>61</v>
      </c>
      <c r="L35" s="9" t="s">
        <v>48</v>
      </c>
      <c r="M35" s="8" t="s">
        <v>46</v>
      </c>
      <c r="N35" s="8"/>
      <c r="O35" s="83"/>
      <c r="P35" s="13"/>
    </row>
    <row r="36" spans="1:16" ht="34.5" customHeight="1" x14ac:dyDescent="0.25">
      <c r="A36" s="16" t="s">
        <v>41</v>
      </c>
      <c r="B36" s="18" t="s">
        <v>97</v>
      </c>
      <c r="C36" s="18" t="s">
        <v>96</v>
      </c>
      <c r="D36" s="10"/>
      <c r="E36" s="61" t="s">
        <v>59</v>
      </c>
      <c r="F36" s="8" t="s">
        <v>24</v>
      </c>
      <c r="G36" s="8" t="s">
        <v>43</v>
      </c>
      <c r="H36" s="10">
        <v>1</v>
      </c>
      <c r="I36" s="11">
        <v>40000</v>
      </c>
      <c r="J36" s="8" t="s">
        <v>18</v>
      </c>
      <c r="K36" s="9" t="s">
        <v>60</v>
      </c>
      <c r="L36" s="9" t="s">
        <v>48</v>
      </c>
      <c r="M36" s="8" t="s">
        <v>46</v>
      </c>
      <c r="N36" s="10"/>
      <c r="O36" s="83"/>
      <c r="P36" s="13"/>
    </row>
    <row r="37" spans="1:16" ht="34.5" customHeight="1" x14ac:dyDescent="0.25">
      <c r="A37" s="9" t="s">
        <v>98</v>
      </c>
      <c r="B37" s="54" t="s">
        <v>88</v>
      </c>
      <c r="C37" s="18" t="s">
        <v>89</v>
      </c>
      <c r="D37" s="8"/>
      <c r="E37" s="59" t="s">
        <v>99</v>
      </c>
      <c r="F37" s="8" t="s">
        <v>24</v>
      </c>
      <c r="G37" s="8" t="s">
        <v>102</v>
      </c>
      <c r="H37" s="8">
        <v>10000</v>
      </c>
      <c r="I37" s="11">
        <v>400000</v>
      </c>
      <c r="J37" s="8" t="s">
        <v>18</v>
      </c>
      <c r="K37" s="9" t="s">
        <v>68</v>
      </c>
      <c r="L37" s="9" t="s">
        <v>48</v>
      </c>
      <c r="M37" s="8" t="s">
        <v>46</v>
      </c>
      <c r="N37" s="8"/>
      <c r="O37" s="82"/>
      <c r="P37" s="13"/>
    </row>
    <row r="38" spans="1:16" ht="34.5" customHeight="1" x14ac:dyDescent="0.25">
      <c r="A38" s="16" t="s">
        <v>41</v>
      </c>
      <c r="B38" s="18" t="s">
        <v>97</v>
      </c>
      <c r="C38" s="18" t="s">
        <v>96</v>
      </c>
      <c r="D38" s="10"/>
      <c r="E38" s="61" t="s">
        <v>63</v>
      </c>
      <c r="F38" s="8" t="s">
        <v>24</v>
      </c>
      <c r="G38" s="8" t="s">
        <v>43</v>
      </c>
      <c r="H38" s="10">
        <v>1</v>
      </c>
      <c r="I38" s="11">
        <v>40000</v>
      </c>
      <c r="J38" s="8" t="s">
        <v>18</v>
      </c>
      <c r="K38" s="9" t="s">
        <v>64</v>
      </c>
      <c r="L38" s="9" t="s">
        <v>48</v>
      </c>
      <c r="M38" s="8" t="s">
        <v>46</v>
      </c>
      <c r="N38" s="10"/>
      <c r="O38" s="83"/>
      <c r="P38" s="13"/>
    </row>
    <row r="39" spans="1:16" ht="28.5" customHeight="1" x14ac:dyDescent="0.25">
      <c r="A39" s="9"/>
      <c r="B39" s="7"/>
      <c r="C39" s="7"/>
      <c r="D39" s="8"/>
      <c r="E39" s="8"/>
      <c r="F39" s="8"/>
      <c r="G39" s="8"/>
      <c r="H39" s="8"/>
      <c r="I39" s="11"/>
      <c r="J39" s="8"/>
      <c r="K39" s="9"/>
      <c r="L39" s="9"/>
      <c r="M39" s="8"/>
      <c r="N39" s="76"/>
      <c r="O39" s="82"/>
      <c r="P39" s="13"/>
    </row>
    <row r="40" spans="1:16" ht="28.5" customHeight="1" x14ac:dyDescent="0.25">
      <c r="A40" s="9"/>
      <c r="B40" s="7"/>
      <c r="C40" s="7"/>
      <c r="D40" s="8"/>
      <c r="E40" s="8"/>
      <c r="F40" s="8"/>
      <c r="G40" s="8"/>
      <c r="H40" s="8"/>
      <c r="I40" s="11"/>
      <c r="J40" s="8"/>
      <c r="K40" s="9"/>
      <c r="L40" s="9"/>
      <c r="M40" s="8"/>
      <c r="N40" s="8"/>
      <c r="O40" s="77"/>
      <c r="P40" s="13"/>
    </row>
    <row r="41" spans="1:16" ht="28.5" customHeight="1" x14ac:dyDescent="0.25">
      <c r="A41" s="9"/>
      <c r="B41" s="7"/>
      <c r="C41" s="7"/>
      <c r="D41" s="8"/>
      <c r="E41" s="8"/>
      <c r="F41" s="8"/>
      <c r="G41" s="8"/>
      <c r="H41" s="8"/>
      <c r="I41" s="11"/>
      <c r="J41" s="8"/>
      <c r="K41" s="9"/>
      <c r="L41" s="9"/>
      <c r="M41" s="8"/>
      <c r="N41" s="8"/>
      <c r="O41" s="18"/>
      <c r="P41" s="13"/>
    </row>
    <row r="42" spans="1:16" ht="28.5" customHeight="1" x14ac:dyDescent="0.25">
      <c r="A42" s="9"/>
      <c r="B42" s="7"/>
      <c r="C42" s="7"/>
      <c r="D42" s="8"/>
      <c r="E42" s="8"/>
      <c r="F42" s="8"/>
      <c r="G42" s="8"/>
      <c r="H42" s="8"/>
      <c r="I42" s="11"/>
      <c r="J42" s="8"/>
      <c r="K42" s="9"/>
      <c r="L42" s="9"/>
      <c r="M42" s="8"/>
      <c r="N42" s="8"/>
      <c r="O42" s="18"/>
      <c r="P42" s="13"/>
    </row>
    <row r="43" spans="1:16" ht="28.5" customHeight="1" x14ac:dyDescent="0.25">
      <c r="A43" s="9"/>
      <c r="B43" s="7"/>
      <c r="C43" s="7"/>
      <c r="D43" s="8"/>
      <c r="E43" s="8"/>
      <c r="F43" s="8"/>
      <c r="G43" s="8"/>
      <c r="H43" s="8"/>
      <c r="I43" s="11"/>
      <c r="J43" s="8"/>
      <c r="K43" s="9"/>
      <c r="L43" s="9"/>
      <c r="M43" s="8"/>
      <c r="N43" s="8"/>
      <c r="O43" s="18"/>
      <c r="P43" s="13"/>
    </row>
    <row r="44" spans="1:16" ht="28.5" customHeight="1" x14ac:dyDescent="0.25">
      <c r="A44" s="9"/>
      <c r="B44" s="7"/>
      <c r="C44" s="7"/>
      <c r="D44" s="8"/>
      <c r="E44" s="8"/>
      <c r="F44" s="8"/>
      <c r="G44" s="8"/>
      <c r="H44" s="8"/>
      <c r="I44" s="11"/>
      <c r="J44" s="8"/>
      <c r="K44" s="9"/>
      <c r="L44" s="9"/>
      <c r="M44" s="8"/>
      <c r="N44" s="8"/>
      <c r="O44" s="18"/>
      <c r="P44" s="13"/>
    </row>
    <row r="45" spans="1:16" ht="28.5" customHeight="1" x14ac:dyDescent="0.25">
      <c r="A45" s="9"/>
      <c r="B45" s="7"/>
      <c r="C45" s="7"/>
      <c r="D45" s="8"/>
      <c r="E45" s="8"/>
      <c r="F45" s="8"/>
      <c r="G45" s="8"/>
      <c r="H45" s="8"/>
      <c r="I45" s="11"/>
      <c r="J45" s="8"/>
      <c r="K45" s="9"/>
      <c r="L45" s="9"/>
      <c r="M45" s="8"/>
      <c r="N45" s="8"/>
      <c r="O45" s="18"/>
      <c r="P45" s="13"/>
    </row>
    <row r="46" spans="1:16" ht="28.5" customHeight="1" x14ac:dyDescent="0.25">
      <c r="A46" s="16"/>
      <c r="B46" s="18"/>
      <c r="C46" s="18"/>
      <c r="D46" s="10"/>
      <c r="E46" s="10"/>
      <c r="F46" s="8"/>
      <c r="G46" s="8"/>
      <c r="H46" s="10"/>
      <c r="I46" s="11"/>
      <c r="J46" s="8"/>
      <c r="K46" s="9"/>
      <c r="L46" s="9"/>
      <c r="M46" s="8"/>
      <c r="N46" s="10"/>
      <c r="O46" s="8"/>
      <c r="P46" s="13"/>
    </row>
    <row r="47" spans="1:16" ht="28.5" customHeight="1" x14ac:dyDescent="0.25">
      <c r="A47" s="16"/>
      <c r="B47" s="18"/>
      <c r="C47" s="18"/>
      <c r="D47" s="10"/>
      <c r="E47" s="10"/>
      <c r="F47" s="8"/>
      <c r="G47" s="8"/>
      <c r="H47" s="10"/>
      <c r="I47" s="11"/>
      <c r="J47" s="8"/>
      <c r="K47" s="9"/>
      <c r="L47" s="9"/>
      <c r="M47" s="8"/>
      <c r="N47" s="10"/>
      <c r="O47" s="8"/>
      <c r="P47" s="13"/>
    </row>
    <row r="48" spans="1:16" ht="28.5" customHeight="1" x14ac:dyDescent="0.25">
      <c r="A48" s="17"/>
      <c r="B48" s="18"/>
      <c r="C48" s="18"/>
      <c r="D48" s="18"/>
      <c r="E48" s="18"/>
      <c r="F48" s="8"/>
      <c r="G48" s="8"/>
      <c r="H48" s="10"/>
      <c r="I48" s="19"/>
      <c r="J48" s="8"/>
      <c r="K48" s="9"/>
      <c r="L48" s="9"/>
      <c r="M48" s="8"/>
      <c r="N48" s="18"/>
      <c r="O48" s="18"/>
      <c r="P48" s="13"/>
    </row>
    <row r="49" spans="1:16" ht="28.5" customHeight="1" x14ac:dyDescent="0.25">
      <c r="A49" s="9"/>
      <c r="B49" s="48"/>
      <c r="C49" s="7"/>
      <c r="D49" s="8"/>
      <c r="E49" s="8"/>
      <c r="F49" s="8"/>
      <c r="G49" s="8"/>
      <c r="H49" s="8"/>
      <c r="I49" s="11"/>
      <c r="J49" s="8"/>
      <c r="K49" s="9"/>
      <c r="L49" s="9"/>
      <c r="M49" s="8"/>
      <c r="N49" s="8"/>
      <c r="O49" s="18"/>
      <c r="P49" s="13"/>
    </row>
    <row r="50" spans="1:16" ht="28.5" customHeight="1" x14ac:dyDescent="0.25">
      <c r="A50" s="9"/>
      <c r="B50" s="48"/>
      <c r="C50" s="7"/>
      <c r="D50" s="8"/>
      <c r="E50" s="8"/>
      <c r="F50" s="8"/>
      <c r="G50" s="8"/>
      <c r="H50" s="8"/>
      <c r="I50" s="11"/>
      <c r="J50" s="8"/>
      <c r="K50" s="9"/>
      <c r="L50" s="9"/>
      <c r="M50" s="8"/>
      <c r="N50" s="8"/>
      <c r="O50" s="18"/>
      <c r="P50" s="13"/>
    </row>
    <row r="51" spans="1:16" ht="28.5" customHeight="1" x14ac:dyDescent="0.25">
      <c r="A51" s="9"/>
      <c r="B51" s="7"/>
      <c r="C51" s="7"/>
      <c r="D51" s="8"/>
      <c r="E51" s="8"/>
      <c r="F51" s="8"/>
      <c r="G51" s="8"/>
      <c r="H51" s="8"/>
      <c r="I51" s="11"/>
      <c r="J51" s="8"/>
      <c r="K51" s="9"/>
      <c r="L51" s="9"/>
      <c r="M51" s="8"/>
      <c r="N51" s="8"/>
      <c r="O51" s="18"/>
      <c r="P51" s="13"/>
    </row>
    <row r="52" spans="1:16" ht="28.5" customHeight="1" x14ac:dyDescent="0.25">
      <c r="A52" s="16"/>
      <c r="B52" s="48"/>
      <c r="C52" s="7"/>
      <c r="D52" s="8"/>
      <c r="E52" s="8"/>
      <c r="F52" s="8"/>
      <c r="G52" s="8"/>
      <c r="H52" s="10"/>
      <c r="I52" s="12"/>
      <c r="J52" s="8"/>
      <c r="K52" s="9"/>
      <c r="L52" s="9"/>
      <c r="M52" s="8"/>
      <c r="N52" s="8"/>
      <c r="O52" s="18"/>
      <c r="P52" s="13"/>
    </row>
    <row r="53" spans="1:16" ht="28.5" customHeight="1" x14ac:dyDescent="0.25">
      <c r="A53" s="9"/>
      <c r="B53" s="7"/>
      <c r="C53" s="7"/>
      <c r="D53" s="8"/>
      <c r="E53" s="8"/>
      <c r="F53" s="8"/>
      <c r="G53" s="8"/>
      <c r="H53" s="8"/>
      <c r="I53" s="11"/>
      <c r="J53" s="8"/>
      <c r="K53" s="9"/>
      <c r="L53" s="9"/>
      <c r="M53" s="8"/>
      <c r="N53" s="8"/>
      <c r="O53" s="18"/>
      <c r="P53" s="13"/>
    </row>
    <row r="54" spans="1:16" ht="28.5" customHeight="1" x14ac:dyDescent="0.25">
      <c r="A54" s="17"/>
      <c r="B54" s="18"/>
      <c r="C54" s="18"/>
      <c r="D54" s="18"/>
      <c r="E54" s="18"/>
      <c r="F54" s="8"/>
      <c r="G54" s="8"/>
      <c r="H54" s="8"/>
      <c r="I54" s="11"/>
      <c r="J54" s="8"/>
      <c r="K54" s="9"/>
      <c r="L54" s="9"/>
      <c r="M54" s="8"/>
      <c r="N54" s="18"/>
      <c r="O54" s="18"/>
      <c r="P54" s="13"/>
    </row>
    <row r="55" spans="1:16" ht="28.5" customHeight="1" x14ac:dyDescent="0.25">
      <c r="A55" s="17"/>
      <c r="B55" s="18"/>
      <c r="C55" s="18"/>
      <c r="D55" s="18"/>
      <c r="E55" s="18"/>
      <c r="F55" s="8"/>
      <c r="G55" s="8"/>
      <c r="H55" s="8"/>
      <c r="I55" s="11"/>
      <c r="J55" s="8"/>
      <c r="K55" s="9"/>
      <c r="L55" s="9"/>
      <c r="M55" s="8"/>
      <c r="N55" s="18"/>
      <c r="O55" s="18"/>
      <c r="P55" s="13"/>
    </row>
    <row r="56" spans="1:16" ht="28.5" customHeight="1" x14ac:dyDescent="0.25">
      <c r="A56" s="17"/>
      <c r="B56" s="18"/>
      <c r="C56" s="18"/>
      <c r="D56" s="18"/>
      <c r="E56" s="18"/>
      <c r="F56" s="8"/>
      <c r="G56" s="8"/>
      <c r="H56" s="8"/>
      <c r="I56" s="11"/>
      <c r="J56" s="8"/>
      <c r="K56" s="9"/>
      <c r="L56" s="9"/>
      <c r="M56" s="8"/>
      <c r="N56" s="18"/>
      <c r="O56" s="18"/>
      <c r="P56" s="13"/>
    </row>
    <row r="57" spans="1:16" ht="28.5" customHeight="1" x14ac:dyDescent="0.25">
      <c r="A57" s="17"/>
      <c r="B57" s="18"/>
      <c r="C57" s="18"/>
      <c r="D57" s="18"/>
      <c r="E57" s="18"/>
      <c r="F57" s="8"/>
      <c r="G57" s="8"/>
      <c r="H57" s="10"/>
      <c r="I57" s="19"/>
      <c r="J57" s="8"/>
      <c r="K57" s="9"/>
      <c r="L57" s="9"/>
      <c r="M57" s="8"/>
      <c r="N57" s="18"/>
      <c r="O57" s="18"/>
      <c r="P57" s="13"/>
    </row>
    <row r="58" spans="1:16" ht="28.5" customHeight="1" x14ac:dyDescent="0.25">
      <c r="A58" s="17"/>
      <c r="B58" s="18"/>
      <c r="C58" s="18"/>
      <c r="D58" s="18"/>
      <c r="E58" s="18"/>
      <c r="F58" s="8"/>
      <c r="G58" s="8"/>
      <c r="H58" s="10"/>
      <c r="I58" s="19"/>
      <c r="J58" s="8"/>
      <c r="K58" s="9"/>
      <c r="L58" s="9"/>
      <c r="M58" s="8"/>
      <c r="N58" s="18"/>
      <c r="O58" s="18"/>
      <c r="P58" s="13"/>
    </row>
    <row r="59" spans="1:16" ht="28.5" customHeight="1" x14ac:dyDescent="0.25">
      <c r="A59" s="17"/>
      <c r="B59" s="18"/>
      <c r="C59" s="18"/>
      <c r="D59" s="18"/>
      <c r="E59" s="18"/>
      <c r="F59" s="8"/>
      <c r="G59" s="8"/>
      <c r="H59" s="10"/>
      <c r="I59" s="19"/>
      <c r="J59" s="8"/>
      <c r="K59" s="9"/>
      <c r="L59" s="9"/>
      <c r="M59" s="8"/>
      <c r="N59" s="18"/>
      <c r="O59" s="18"/>
      <c r="P59" s="13"/>
    </row>
    <row r="60" spans="1:16" ht="28.5" customHeight="1" x14ac:dyDescent="0.25">
      <c r="A60" s="17"/>
      <c r="B60" s="18"/>
      <c r="C60" s="18"/>
      <c r="D60" s="18"/>
      <c r="E60" s="18"/>
      <c r="F60" s="8"/>
      <c r="G60" s="8"/>
      <c r="H60" s="10"/>
      <c r="I60" s="19"/>
      <c r="J60" s="8"/>
      <c r="K60" s="9"/>
      <c r="L60" s="9"/>
      <c r="M60" s="8"/>
      <c r="N60" s="18"/>
      <c r="O60" s="18"/>
      <c r="P60" s="13"/>
    </row>
    <row r="61" spans="1:16" ht="28.5" customHeight="1" x14ac:dyDescent="0.25">
      <c r="A61" s="17"/>
      <c r="B61" s="18"/>
      <c r="C61" s="18"/>
      <c r="D61" s="18"/>
      <c r="E61" s="18"/>
      <c r="F61" s="8"/>
      <c r="G61" s="8"/>
      <c r="H61" s="10"/>
      <c r="I61" s="19"/>
      <c r="J61" s="8"/>
      <c r="K61" s="9"/>
      <c r="L61" s="9"/>
      <c r="M61" s="8"/>
      <c r="N61" s="18"/>
      <c r="O61" s="18"/>
      <c r="P61" s="13"/>
    </row>
    <row r="62" spans="1:16" ht="28.5" customHeight="1" x14ac:dyDescent="0.25">
      <c r="A62" s="17"/>
      <c r="B62" s="18"/>
      <c r="C62" s="18"/>
      <c r="D62" s="18"/>
      <c r="E62" s="18"/>
      <c r="F62" s="8"/>
      <c r="G62" s="8"/>
      <c r="H62" s="10"/>
      <c r="I62" s="19"/>
      <c r="J62" s="8"/>
      <c r="K62" s="9"/>
      <c r="L62" s="9"/>
      <c r="M62" s="8"/>
      <c r="N62" s="18"/>
      <c r="O62" s="18"/>
      <c r="P62" s="13"/>
    </row>
    <row r="63" spans="1:16" ht="28.5" customHeight="1" x14ac:dyDescent="0.25">
      <c r="A63" s="17"/>
      <c r="B63" s="18"/>
      <c r="C63" s="18"/>
      <c r="D63" s="18"/>
      <c r="E63" s="18"/>
      <c r="F63" s="8"/>
      <c r="G63" s="8"/>
      <c r="H63" s="10"/>
      <c r="I63" s="19"/>
      <c r="J63" s="8"/>
      <c r="K63" s="9"/>
      <c r="L63" s="9"/>
      <c r="M63" s="8"/>
      <c r="N63" s="18"/>
      <c r="O63" s="18"/>
      <c r="P63" s="13"/>
    </row>
    <row r="64" spans="1:16" ht="28.5" customHeight="1" x14ac:dyDescent="0.25">
      <c r="A64" s="17"/>
      <c r="B64" s="18"/>
      <c r="C64" s="18"/>
      <c r="D64" s="18"/>
      <c r="E64" s="18"/>
      <c r="F64" s="8"/>
      <c r="G64" s="8"/>
      <c r="H64" s="10"/>
      <c r="I64" s="19"/>
      <c r="J64" s="8"/>
      <c r="K64" s="9"/>
      <c r="L64" s="9"/>
      <c r="M64" s="8"/>
      <c r="N64" s="18"/>
      <c r="O64" s="18"/>
      <c r="P64" s="13"/>
    </row>
    <row r="65" spans="1:16" ht="28.5" customHeight="1" x14ac:dyDescent="0.25">
      <c r="A65" s="17"/>
      <c r="B65" s="18"/>
      <c r="C65" s="18"/>
      <c r="D65" s="18"/>
      <c r="E65" s="18"/>
      <c r="F65" s="18"/>
      <c r="G65" s="18"/>
      <c r="H65" s="18"/>
      <c r="I65" s="19"/>
      <c r="J65" s="18"/>
      <c r="K65" s="9"/>
      <c r="L65" s="9"/>
      <c r="M65" s="8"/>
      <c r="N65" s="18"/>
      <c r="O65" s="18"/>
      <c r="P65" s="13"/>
    </row>
  </sheetData>
  <autoFilter ref="A20:FH65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110" zoomScaleNormal="110" workbookViewId="0">
      <selection activeCell="C12" sqref="C12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9.5703125" customWidth="1"/>
    <col min="6" max="6" width="10.5703125" customWidth="1"/>
    <col min="7" max="7" width="11.140625" customWidth="1"/>
    <col min="8" max="8" width="10.85546875" customWidth="1"/>
    <col min="13" max="13" width="16.5703125" customWidth="1"/>
  </cols>
  <sheetData>
    <row r="1" spans="2:14" ht="15.75" thickBot="1" x14ac:dyDescent="0.3"/>
    <row r="2" spans="2:14" ht="15.75" thickBot="1" x14ac:dyDescent="0.3">
      <c r="B2" s="40"/>
      <c r="C2" s="29" t="s">
        <v>66</v>
      </c>
      <c r="D2" s="41" t="s">
        <v>67</v>
      </c>
      <c r="M2" s="22" t="s">
        <v>71</v>
      </c>
    </row>
    <row r="3" spans="2:14" ht="24.75" customHeight="1" thickBot="1" x14ac:dyDescent="0.3">
      <c r="B3" s="42" t="s">
        <v>65</v>
      </c>
      <c r="C3" s="45">
        <f>COUNTA(Лист1!E31:E988)</f>
        <v>8</v>
      </c>
      <c r="D3" s="46">
        <f>SUM(Лист1!I21:I962)</f>
        <v>1645200</v>
      </c>
      <c r="F3" s="38" t="s">
        <v>74</v>
      </c>
      <c r="G3" s="39">
        <f>N12</f>
        <v>640000</v>
      </c>
      <c r="H3" s="43">
        <f>G3/D3</f>
        <v>0.3890104546559689</v>
      </c>
      <c r="M3" s="8" t="s">
        <v>57</v>
      </c>
      <c r="N3" s="25">
        <f>DSUM(Лист1!I20:M988,Лист1!I20,M2:M3)</f>
        <v>7920</v>
      </c>
    </row>
    <row r="4" spans="2:14" ht="15.75" thickBot="1" x14ac:dyDescent="0.3">
      <c r="M4" s="22" t="s">
        <v>71</v>
      </c>
    </row>
    <row r="5" spans="2:14" x14ac:dyDescent="0.25">
      <c r="B5" s="28" t="s">
        <v>57</v>
      </c>
      <c r="C5" s="29">
        <f>COUNTIF(Лист1!M21:M988,B5)</f>
        <v>1</v>
      </c>
      <c r="D5" s="30">
        <f>N3</f>
        <v>7920</v>
      </c>
      <c r="E5" s="31">
        <f>D5/D3</f>
        <v>4.8140043763676152E-3</v>
      </c>
      <c r="M5" s="8" t="s">
        <v>46</v>
      </c>
      <c r="N5" s="25">
        <f>DSUM(Лист1!I20:M988,Лист1!I20,M4:M5)</f>
        <v>1507280</v>
      </c>
    </row>
    <row r="6" spans="2:14" x14ac:dyDescent="0.25">
      <c r="B6" s="32" t="s">
        <v>46</v>
      </c>
      <c r="C6" s="24">
        <f>COUNTIF(Лист1!M21:M988,B6)</f>
        <v>16</v>
      </c>
      <c r="D6" s="27">
        <f>N5</f>
        <v>1507280</v>
      </c>
      <c r="E6" s="33">
        <f>D6/D3</f>
        <v>0.91616824702163868</v>
      </c>
      <c r="M6" s="22" t="s">
        <v>71</v>
      </c>
    </row>
    <row r="7" spans="2:14" x14ac:dyDescent="0.25">
      <c r="B7" s="32" t="s">
        <v>20</v>
      </c>
      <c r="C7" s="24">
        <f>COUNTIF(Лист1!M21:M988,B7)</f>
        <v>0</v>
      </c>
      <c r="D7" s="27">
        <f>N7</f>
        <v>0</v>
      </c>
      <c r="E7" s="44">
        <f>D7/D3</f>
        <v>0</v>
      </c>
      <c r="M7" s="8" t="s">
        <v>20</v>
      </c>
      <c r="N7" s="25">
        <f>DSUM(Лист1!I20:M988,Лист1!I20,M6:M7)</f>
        <v>0</v>
      </c>
    </row>
    <row r="8" spans="2:14" ht="15.75" thickBot="1" x14ac:dyDescent="0.3">
      <c r="B8" s="34" t="s">
        <v>47</v>
      </c>
      <c r="C8" s="35">
        <f>COUNTIF(Лист1!M21:M988,B8)</f>
        <v>1</v>
      </c>
      <c r="D8" s="36">
        <f>N9</f>
        <v>130000</v>
      </c>
      <c r="E8" s="37">
        <f>D8/D3</f>
        <v>7.9017748601993676E-2</v>
      </c>
      <c r="M8" s="22" t="s">
        <v>71</v>
      </c>
    </row>
    <row r="9" spans="2:14" x14ac:dyDescent="0.25">
      <c r="M9" s="8" t="s">
        <v>47</v>
      </c>
      <c r="N9" s="25">
        <f>DSUM(Лист1!I20:M988,Лист1!I20,M8:M9)</f>
        <v>130000</v>
      </c>
    </row>
    <row r="10" spans="2:14" x14ac:dyDescent="0.25">
      <c r="B10" s="26" t="s">
        <v>53</v>
      </c>
      <c r="C10" s="24">
        <f>COUNTIF(Лист1!K21:K988,B10)</f>
        <v>0</v>
      </c>
    </row>
    <row r="11" spans="2:14" x14ac:dyDescent="0.25">
      <c r="B11" s="26" t="s">
        <v>55</v>
      </c>
      <c r="C11" s="24">
        <f>COUNTIF(Лист1!K21:K988,B11)</f>
        <v>9</v>
      </c>
      <c r="M11" s="22" t="s">
        <v>73</v>
      </c>
    </row>
    <row r="12" spans="2:14" x14ac:dyDescent="0.25">
      <c r="B12" s="26" t="s">
        <v>54</v>
      </c>
      <c r="C12" s="24">
        <f>COUNTIF(Лист1!K21:K988,B12)</f>
        <v>2</v>
      </c>
      <c r="M12" s="18" t="s">
        <v>74</v>
      </c>
      <c r="N12" s="25">
        <f>DSUM(Лист1!I20:N988,Лист1!I20,M11:M12)</f>
        <v>640000</v>
      </c>
    </row>
    <row r="13" spans="2:14" x14ac:dyDescent="0.25">
      <c r="B13" s="26" t="s">
        <v>61</v>
      </c>
      <c r="C13" s="24">
        <f>COUNTIF(Лист1!K21:K988,B13)</f>
        <v>4</v>
      </c>
    </row>
    <row r="14" spans="2:14" x14ac:dyDescent="0.25">
      <c r="B14" s="26" t="s">
        <v>60</v>
      </c>
      <c r="C14" s="24">
        <f>COUNTIF(Лист1!K21:K988,B14)</f>
        <v>1</v>
      </c>
    </row>
    <row r="15" spans="2:14" x14ac:dyDescent="0.25">
      <c r="B15" s="26" t="s">
        <v>68</v>
      </c>
      <c r="C15" s="24">
        <f>COUNTIF(Лист1!K21:K988,B15)</f>
        <v>1</v>
      </c>
    </row>
    <row r="16" spans="2:14" x14ac:dyDescent="0.25">
      <c r="B16" s="26" t="s">
        <v>69</v>
      </c>
      <c r="C16" s="24">
        <f>COUNTIF(Лист1!K21:K988,B16)</f>
        <v>0</v>
      </c>
    </row>
    <row r="17" spans="2:3" x14ac:dyDescent="0.25">
      <c r="B17" s="26" t="s">
        <v>51</v>
      </c>
      <c r="C17" s="24">
        <f>COUNTIF(Лист1!K21:K988,B17)</f>
        <v>0</v>
      </c>
    </row>
    <row r="18" spans="2:3" x14ac:dyDescent="0.25">
      <c r="B18" s="26" t="s">
        <v>58</v>
      </c>
      <c r="C18" s="24">
        <f>COUNTIF(Лист1!K21:K988,B18)</f>
        <v>0</v>
      </c>
    </row>
    <row r="19" spans="2:3" x14ac:dyDescent="0.25">
      <c r="B19" s="26" t="s">
        <v>70</v>
      </c>
      <c r="C19" s="24">
        <f>COUNTIF(Лист1!K21:K988,B19)</f>
        <v>0</v>
      </c>
    </row>
    <row r="20" spans="2:3" x14ac:dyDescent="0.25">
      <c r="B20" s="26" t="s">
        <v>64</v>
      </c>
      <c r="C20" s="24">
        <f>COUNTIF(Лист1!K21:K988,B20)</f>
        <v>1</v>
      </c>
    </row>
    <row r="21" spans="2:3" x14ac:dyDescent="0.25">
      <c r="B21" s="26" t="s">
        <v>48</v>
      </c>
      <c r="C21" s="24">
        <f>COUNTIF(Лист1!K21:K988,B21)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buch3</cp:lastModifiedBy>
  <cp:lastPrinted>2015-01-27T06:55:59Z</cp:lastPrinted>
  <dcterms:created xsi:type="dcterms:W3CDTF">2014-02-13T08:49:24Z</dcterms:created>
  <dcterms:modified xsi:type="dcterms:W3CDTF">2015-01-27T10:13:51Z</dcterms:modified>
</cp:coreProperties>
</file>